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irManObr\GESTIO MANTENIMENT\EXPEDIENTS\2025\CAP VI\OM\PO-SUBM MODULS FOTOVOLTAICS I MAT PER CONNEXIO\"/>
    </mc:Choice>
  </mc:AlternateContent>
  <bookViews>
    <workbookView xWindow="0" yWindow="0" windowWidth="24000" windowHeight="9000"/>
  </bookViews>
  <sheets>
    <sheet name="Full1" sheetId="1" r:id="rId1"/>
    <sheet name="Ful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E3" i="1"/>
  <c r="F3" i="1" s="1"/>
  <c r="E2" i="1"/>
  <c r="F2" i="1" s="1"/>
  <c r="F23" i="1" l="1"/>
  <c r="H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4" i="1"/>
  <c r="H3" i="1"/>
  <c r="H2" i="1"/>
  <c r="H23" i="1" l="1"/>
</calcChain>
</file>

<file path=xl/sharedStrings.xml><?xml version="1.0" encoding="utf-8"?>
<sst xmlns="http://schemas.openxmlformats.org/spreadsheetml/2006/main" count="91" uniqueCount="53">
  <si>
    <t>Mòduls fotovoltaics</t>
  </si>
  <si>
    <t>362 uds</t>
  </si>
  <si>
    <t>Suministrament de mòdul fotovoltaic monocristal·lí  bifacial, tecnologia TOPCon, 600 Wp - eficiencia &gt;23%, dimensions 2278x1134x30mm amb conector MC4-EVO2A i cable conexió de 1,3m - JAM72D40 MB o equivalent</t>
  </si>
  <si>
    <t>Inversors fotovoltaics</t>
  </si>
  <si>
    <t>2uds</t>
  </si>
  <si>
    <t>Suministrament de Ondulador trifàsic de connexió a xarxa de 100 kW de potencia activa - 10MPPT- màx eficiencia 98,6% tensió màxima d'entrada 1.100VDC, descargadors sobretensions sipus ll (DC i AC) Protecció contra polaritat inversa, sobreintensitat, curtcircuit, fallada d’arc elèctric, anti-illa, IP66- Huawei SUN2000-100KTL-M2 o equivalent</t>
  </si>
  <si>
    <t>Estructura mòduls fotovoltaics</t>
  </si>
  <si>
    <t>Suministrament d'estructura de suport autoportant amb orientació Est-Oest per a coberta plana de grava, incloent esteras de cautxu i pinces que permetin la conductivitat entre mòduls. Tipo Schletter o equivalent. Compatible amb mòdul JAM72D40 MB 600Wp.</t>
  </si>
  <si>
    <t>Llastrat per a estructura autoportant, tipo llombardas de 3 a 7kg per unitat. Pes total 1.500kg.</t>
  </si>
  <si>
    <t>Cablejat</t>
  </si>
  <si>
    <t>cable 1x6mm2 SOLAR PV H1Z2Z2-K 1500V negre</t>
  </si>
  <si>
    <t>cable 1x6mm2 SOLAR PV H1Z2Z2-K 1500V vermell</t>
  </si>
  <si>
    <t>700 mts</t>
  </si>
  <si>
    <t>cable 1x4mm2 puesta a tierra H07Z1-K 750V A/V</t>
  </si>
  <si>
    <t>800 mts</t>
  </si>
  <si>
    <t>cable  RZ1-K (AS) CA Secció 1x95 mm²</t>
  </si>
  <si>
    <t>200 mts</t>
  </si>
  <si>
    <t>cable  H07Z1-k 750V CA Secció 1x50 mm²</t>
  </si>
  <si>
    <t>Proteccions DC inversor fotovoltaic</t>
  </si>
  <si>
    <t>80 uds</t>
  </si>
  <si>
    <t>portafusibles compatible amb fusible 10x38 -1000VDC</t>
  </si>
  <si>
    <t>fusibles cilindric 10x38 - 20A DC</t>
  </si>
  <si>
    <t>2 uds</t>
  </si>
  <si>
    <t>envolvente 110 modulos mínimo. Carcasa acer amb porta. Dimensions aprox. 500x700mm IP65</t>
  </si>
  <si>
    <t>Proteccions AC inversor fotovoltaic</t>
  </si>
  <si>
    <t>Interruptor caixa moldejada 4 pols, corrent nominal 160A  Schneider Electric ComPacT NSXM160B o equivalent</t>
  </si>
  <si>
    <t>proteccio contra sobretensions transitories 3P+N 40kA de carril DIN</t>
  </si>
  <si>
    <t>diferencial circutor RGU-10A</t>
  </si>
  <si>
    <t>bobina dispar per ComPacT NSXM160B</t>
  </si>
  <si>
    <t>Transformador Circutor WGC-80</t>
  </si>
  <si>
    <t>envolvent . Carcasa acer amb porta. Dimensions aprox. 600x400mm IP65</t>
  </si>
  <si>
    <t>Canalitzacions</t>
  </si>
  <si>
    <t>192mts</t>
  </si>
  <si>
    <t>safata de rejilla portacables 60x60 acer tipo HR + tapa</t>
  </si>
  <si>
    <t>safata de rejilla portacables 60x100 acer tipo HR + tapa</t>
  </si>
  <si>
    <t>Monitorització</t>
  </si>
  <si>
    <t>Equip de monitorització per al control de la instal·lació fotovoltaica mitjançant la plataforma Fusion Solar. HUAWEI SmartLogger 3000 A03EU (Ethernet, 4G &amp; MBUS)</t>
  </si>
  <si>
    <t>2000 mts</t>
  </si>
  <si>
    <t>Preu unitari (IVA Inclòs)</t>
  </si>
  <si>
    <t>Preu total (IVA Inclòs)</t>
  </si>
  <si>
    <t>QT</t>
  </si>
  <si>
    <t>PREU UNIT S/IVA</t>
  </si>
  <si>
    <t>362</t>
  </si>
  <si>
    <t>2</t>
  </si>
  <si>
    <t>2000</t>
  </si>
  <si>
    <t>700</t>
  </si>
  <si>
    <t>800</t>
  </si>
  <si>
    <t>200</t>
  </si>
  <si>
    <t>80</t>
  </si>
  <si>
    <t>192</t>
  </si>
  <si>
    <t>FAMILIA</t>
  </si>
  <si>
    <t>UNITATS</t>
  </si>
  <si>
    <t>DESCRIPCIO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</si>
</sst>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0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F27" sqref="F27"/>
    </sheetView>
  </sheetViews>
  <sheetFormatPr defaultRowHeight="12.75" x14ac:dyDescent="0.2"/>
  <cols>
    <col min="1" max="1" width="33" style="1" customWidth="1"/>
    <col min="2" max="2" width="9" style="1" bestFit="1" customWidth="1"/>
    <col min="3" max="3" width="56.28515625" style="1" customWidth="1"/>
    <col min="4" max="4" width="6.28515625" style="8" customWidth="1"/>
    <col min="5" max="5" width="15.85546875" style="3" customWidth="1"/>
    <col min="6" max="6" width="15.85546875" style="4" customWidth="1"/>
    <col min="7" max="7" width="18.28515625" style="1" customWidth="1"/>
    <col min="8" max="8" width="15.140625" style="1" customWidth="1"/>
    <col min="9" max="16384" width="9.140625" style="1"/>
  </cols>
  <sheetData>
    <row r="1" spans="1:8" ht="25.5" x14ac:dyDescent="0.2">
      <c r="A1" s="6" t="s">
        <v>50</v>
      </c>
      <c r="B1" s="6" t="s">
        <v>51</v>
      </c>
      <c r="C1" s="6" t="s">
        <v>52</v>
      </c>
      <c r="D1" s="5" t="s">
        <v>40</v>
      </c>
      <c r="E1" s="6" t="s">
        <v>41</v>
      </c>
      <c r="F1" s="7" t="s">
        <v>41</v>
      </c>
      <c r="G1" s="5" t="s">
        <v>38</v>
      </c>
      <c r="H1" s="5" t="s">
        <v>39</v>
      </c>
    </row>
    <row r="2" spans="1:8" ht="54" customHeight="1" x14ac:dyDescent="0.2">
      <c r="A2" s="9" t="s">
        <v>0</v>
      </c>
      <c r="B2" s="10" t="s">
        <v>1</v>
      </c>
      <c r="C2" s="11" t="s">
        <v>2</v>
      </c>
      <c r="D2" s="12">
        <v>362</v>
      </c>
      <c r="E2" s="13">
        <f>G2/1.21</f>
        <v>84.256198347107443</v>
      </c>
      <c r="F2" s="13">
        <f>E2*D2</f>
        <v>30500.743801652894</v>
      </c>
      <c r="G2" s="13">
        <v>101.95</v>
      </c>
      <c r="H2" s="13">
        <f>G2*362</f>
        <v>36905.9</v>
      </c>
    </row>
    <row r="3" spans="1:8" ht="80.25" customHeight="1" x14ac:dyDescent="0.2">
      <c r="A3" s="9" t="s">
        <v>3</v>
      </c>
      <c r="B3" s="14" t="s">
        <v>4</v>
      </c>
      <c r="C3" s="11" t="s">
        <v>5</v>
      </c>
      <c r="D3" s="12" t="s">
        <v>43</v>
      </c>
      <c r="E3" s="13">
        <f>G3/1.21</f>
        <v>4333.2066115702482</v>
      </c>
      <c r="F3" s="13">
        <f>D3*E3</f>
        <v>8666.4132231404965</v>
      </c>
      <c r="G3" s="13">
        <v>5243.18</v>
      </c>
      <c r="H3" s="13">
        <f>G3*2</f>
        <v>10486.36</v>
      </c>
    </row>
    <row r="4" spans="1:8" ht="54" customHeight="1" x14ac:dyDescent="0.2">
      <c r="A4" s="9" t="s">
        <v>6</v>
      </c>
      <c r="B4" s="14" t="s">
        <v>1</v>
      </c>
      <c r="C4" s="11" t="s">
        <v>7</v>
      </c>
      <c r="D4" s="12" t="s">
        <v>42</v>
      </c>
      <c r="E4" s="13">
        <f t="shared" ref="E4:E5" si="0">G4/1.21</f>
        <v>58.099173553719005</v>
      </c>
      <c r="F4" s="13">
        <f t="shared" ref="F4:F5" si="1">D4*E4</f>
        <v>21031.900826446279</v>
      </c>
      <c r="G4" s="13">
        <v>70.3</v>
      </c>
      <c r="H4" s="13">
        <f>G4*362</f>
        <v>25448.6</v>
      </c>
    </row>
    <row r="5" spans="1:8" ht="37.5" customHeight="1" x14ac:dyDescent="0.2">
      <c r="A5" s="9" t="s">
        <v>6</v>
      </c>
      <c r="B5" s="14" t="s">
        <v>1</v>
      </c>
      <c r="C5" s="11" t="s">
        <v>8</v>
      </c>
      <c r="D5" s="12" t="s">
        <v>42</v>
      </c>
      <c r="E5" s="13">
        <f t="shared" si="0"/>
        <v>0.52066115702479343</v>
      </c>
      <c r="F5" s="13">
        <f t="shared" si="1"/>
        <v>188.47933884297521</v>
      </c>
      <c r="G5" s="13">
        <v>0.63</v>
      </c>
      <c r="H5" s="13">
        <f>G5*362</f>
        <v>228.06</v>
      </c>
    </row>
    <row r="6" spans="1:8" ht="24.75" customHeight="1" x14ac:dyDescent="0.2">
      <c r="A6" s="15" t="s">
        <v>9</v>
      </c>
      <c r="B6" s="14" t="s">
        <v>37</v>
      </c>
      <c r="C6" s="11" t="s">
        <v>10</v>
      </c>
      <c r="D6" s="12" t="s">
        <v>44</v>
      </c>
      <c r="E6" s="13">
        <f t="shared" ref="E6:E10" si="2">G6/1.21</f>
        <v>1.0495867768595042</v>
      </c>
      <c r="F6" s="13">
        <f t="shared" ref="F6:F10" si="3">D6*E6</f>
        <v>2099.1735537190084</v>
      </c>
      <c r="G6" s="13">
        <v>1.27</v>
      </c>
      <c r="H6" s="13">
        <f>G6*2000</f>
        <v>2540</v>
      </c>
    </row>
    <row r="7" spans="1:8" ht="24.75" customHeight="1" x14ac:dyDescent="0.2">
      <c r="A7" s="15" t="s">
        <v>9</v>
      </c>
      <c r="B7" s="14" t="s">
        <v>37</v>
      </c>
      <c r="C7" s="11" t="s">
        <v>11</v>
      </c>
      <c r="D7" s="12" t="s">
        <v>44</v>
      </c>
      <c r="E7" s="13">
        <f t="shared" si="2"/>
        <v>1.0495867768595042</v>
      </c>
      <c r="F7" s="13">
        <f t="shared" si="3"/>
        <v>2099.1735537190084</v>
      </c>
      <c r="G7" s="13">
        <v>1.27</v>
      </c>
      <c r="H7" s="13">
        <f>G7*2000</f>
        <v>2540</v>
      </c>
    </row>
    <row r="8" spans="1:8" ht="24.75" customHeight="1" x14ac:dyDescent="0.2">
      <c r="A8" s="15" t="s">
        <v>9</v>
      </c>
      <c r="B8" s="14" t="s">
        <v>12</v>
      </c>
      <c r="C8" s="11" t="s">
        <v>13</v>
      </c>
      <c r="D8" s="12" t="s">
        <v>45</v>
      </c>
      <c r="E8" s="13">
        <f t="shared" si="2"/>
        <v>0.57851239669421484</v>
      </c>
      <c r="F8" s="13">
        <f t="shared" si="3"/>
        <v>404.95867768595036</v>
      </c>
      <c r="G8" s="13">
        <v>0.7</v>
      </c>
      <c r="H8" s="13">
        <f>G8*700</f>
        <v>489.99999999999994</v>
      </c>
    </row>
    <row r="9" spans="1:8" ht="24.75" customHeight="1" x14ac:dyDescent="0.2">
      <c r="A9" s="15" t="s">
        <v>9</v>
      </c>
      <c r="B9" s="14" t="s">
        <v>14</v>
      </c>
      <c r="C9" s="11" t="s">
        <v>15</v>
      </c>
      <c r="D9" s="12" t="s">
        <v>46</v>
      </c>
      <c r="E9" s="13">
        <f t="shared" si="2"/>
        <v>13</v>
      </c>
      <c r="F9" s="13">
        <f t="shared" si="3"/>
        <v>10400</v>
      </c>
      <c r="G9" s="13">
        <v>15.73</v>
      </c>
      <c r="H9" s="13">
        <f>G9*800</f>
        <v>12584</v>
      </c>
    </row>
    <row r="10" spans="1:8" ht="24.75" customHeight="1" x14ac:dyDescent="0.2">
      <c r="A10" s="15" t="s">
        <v>9</v>
      </c>
      <c r="B10" s="14" t="s">
        <v>16</v>
      </c>
      <c r="C10" s="11" t="s">
        <v>17</v>
      </c>
      <c r="D10" s="12" t="s">
        <v>47</v>
      </c>
      <c r="E10" s="13">
        <f t="shared" si="2"/>
        <v>7.0661157024793395</v>
      </c>
      <c r="F10" s="13">
        <f t="shared" si="3"/>
        <v>1413.2231404958679</v>
      </c>
      <c r="G10" s="13">
        <v>8.5500000000000007</v>
      </c>
      <c r="H10" s="13">
        <f>G10*200</f>
        <v>1710.0000000000002</v>
      </c>
    </row>
    <row r="11" spans="1:8" ht="24.75" customHeight="1" x14ac:dyDescent="0.2">
      <c r="A11" s="15" t="s">
        <v>18</v>
      </c>
      <c r="B11" s="14" t="s">
        <v>19</v>
      </c>
      <c r="C11" s="11" t="s">
        <v>20</v>
      </c>
      <c r="D11" s="12" t="s">
        <v>48</v>
      </c>
      <c r="E11" s="13">
        <f t="shared" ref="E11:E13" si="4">G11/1.21</f>
        <v>1.9173553719008263</v>
      </c>
      <c r="F11" s="13">
        <f t="shared" ref="F11:F13" si="5">D11*E11</f>
        <v>153.38842975206609</v>
      </c>
      <c r="G11" s="13">
        <v>2.3199999999999998</v>
      </c>
      <c r="H11" s="13">
        <f>G11*80</f>
        <v>185.6</v>
      </c>
    </row>
    <row r="12" spans="1:8" ht="24.75" customHeight="1" x14ac:dyDescent="0.2">
      <c r="A12" s="15" t="s">
        <v>18</v>
      </c>
      <c r="B12" s="14" t="s">
        <v>19</v>
      </c>
      <c r="C12" s="11" t="s">
        <v>21</v>
      </c>
      <c r="D12" s="12" t="s">
        <v>48</v>
      </c>
      <c r="E12" s="13">
        <f t="shared" si="4"/>
        <v>0.60330578512396693</v>
      </c>
      <c r="F12" s="13">
        <f t="shared" si="5"/>
        <v>48.264462809917354</v>
      </c>
      <c r="G12" s="13">
        <v>0.73</v>
      </c>
      <c r="H12" s="13">
        <f>G12*80</f>
        <v>58.4</v>
      </c>
    </row>
    <row r="13" spans="1:8" ht="35.25" customHeight="1" x14ac:dyDescent="0.2">
      <c r="A13" s="15" t="s">
        <v>18</v>
      </c>
      <c r="B13" s="14" t="s">
        <v>22</v>
      </c>
      <c r="C13" s="11" t="s">
        <v>23</v>
      </c>
      <c r="D13" s="12" t="s">
        <v>43</v>
      </c>
      <c r="E13" s="13">
        <f t="shared" si="4"/>
        <v>165.17355371900828</v>
      </c>
      <c r="F13" s="13">
        <f t="shared" si="5"/>
        <v>330.34710743801656</v>
      </c>
      <c r="G13" s="13">
        <v>199.86</v>
      </c>
      <c r="H13" s="13">
        <f>G13*2</f>
        <v>399.72</v>
      </c>
    </row>
    <row r="14" spans="1:8" ht="35.25" customHeight="1" x14ac:dyDescent="0.2">
      <c r="A14" s="15" t="s">
        <v>24</v>
      </c>
      <c r="B14" s="14" t="s">
        <v>22</v>
      </c>
      <c r="C14" s="11" t="s">
        <v>25</v>
      </c>
      <c r="D14" s="12" t="s">
        <v>43</v>
      </c>
      <c r="E14" s="13">
        <f t="shared" ref="E14:E19" si="6">G14/1.21</f>
        <v>1516.0743801652893</v>
      </c>
      <c r="F14" s="13">
        <f t="shared" ref="F14:F19" si="7">D14*E14</f>
        <v>3032.1487603305786</v>
      </c>
      <c r="G14" s="13">
        <v>1834.45</v>
      </c>
      <c r="H14" s="13">
        <f t="shared" ref="H14:H19" si="8">G14*2</f>
        <v>3668.9</v>
      </c>
    </row>
    <row r="15" spans="1:8" ht="25.5" customHeight="1" x14ac:dyDescent="0.2">
      <c r="A15" s="15" t="s">
        <v>24</v>
      </c>
      <c r="B15" s="14" t="s">
        <v>22</v>
      </c>
      <c r="C15" s="11" t="s">
        <v>26</v>
      </c>
      <c r="D15" s="12" t="s">
        <v>43</v>
      </c>
      <c r="E15" s="13">
        <f t="shared" si="6"/>
        <v>349.38842975206614</v>
      </c>
      <c r="F15" s="13">
        <f t="shared" si="7"/>
        <v>698.77685950413229</v>
      </c>
      <c r="G15" s="13">
        <v>422.76</v>
      </c>
      <c r="H15" s="13">
        <f t="shared" si="8"/>
        <v>845.52</v>
      </c>
    </row>
    <row r="16" spans="1:8" ht="25.5" customHeight="1" x14ac:dyDescent="0.2">
      <c r="A16" s="15" t="s">
        <v>24</v>
      </c>
      <c r="B16" s="14" t="s">
        <v>22</v>
      </c>
      <c r="C16" s="11" t="s">
        <v>27</v>
      </c>
      <c r="D16" s="12" t="s">
        <v>43</v>
      </c>
      <c r="E16" s="13">
        <f t="shared" si="6"/>
        <v>159.21487603305786</v>
      </c>
      <c r="F16" s="13">
        <f t="shared" si="7"/>
        <v>318.42975206611573</v>
      </c>
      <c r="G16" s="13">
        <v>192.65</v>
      </c>
      <c r="H16" s="13">
        <f t="shared" si="8"/>
        <v>385.3</v>
      </c>
    </row>
    <row r="17" spans="1:8" ht="25.5" customHeight="1" x14ac:dyDescent="0.2">
      <c r="A17" s="15" t="s">
        <v>24</v>
      </c>
      <c r="B17" s="14" t="s">
        <v>22</v>
      </c>
      <c r="C17" s="11" t="s">
        <v>28</v>
      </c>
      <c r="D17" s="12" t="s">
        <v>43</v>
      </c>
      <c r="E17" s="13">
        <f t="shared" si="6"/>
        <v>1516.0743801652893</v>
      </c>
      <c r="F17" s="13">
        <f t="shared" si="7"/>
        <v>3032.1487603305786</v>
      </c>
      <c r="G17" s="13">
        <v>1834.45</v>
      </c>
      <c r="H17" s="13">
        <f t="shared" si="8"/>
        <v>3668.9</v>
      </c>
    </row>
    <row r="18" spans="1:8" ht="25.5" customHeight="1" x14ac:dyDescent="0.2">
      <c r="A18" s="15" t="s">
        <v>24</v>
      </c>
      <c r="B18" s="14" t="s">
        <v>22</v>
      </c>
      <c r="C18" s="11" t="s">
        <v>29</v>
      </c>
      <c r="D18" s="12" t="s">
        <v>43</v>
      </c>
      <c r="E18" s="13">
        <f t="shared" si="6"/>
        <v>101.61157024793388</v>
      </c>
      <c r="F18" s="13">
        <f t="shared" si="7"/>
        <v>203.22314049586777</v>
      </c>
      <c r="G18" s="13">
        <v>122.95</v>
      </c>
      <c r="H18" s="13">
        <f t="shared" si="8"/>
        <v>245.9</v>
      </c>
    </row>
    <row r="19" spans="1:8" ht="25.5" customHeight="1" x14ac:dyDescent="0.2">
      <c r="A19" s="15" t="s">
        <v>24</v>
      </c>
      <c r="B19" s="14" t="s">
        <v>22</v>
      </c>
      <c r="C19" s="11" t="s">
        <v>30</v>
      </c>
      <c r="D19" s="12" t="s">
        <v>43</v>
      </c>
      <c r="E19" s="13">
        <f t="shared" si="6"/>
        <v>140.79338842975207</v>
      </c>
      <c r="F19" s="13">
        <f t="shared" si="7"/>
        <v>281.58677685950414</v>
      </c>
      <c r="G19" s="13">
        <v>170.36</v>
      </c>
      <c r="H19" s="13">
        <f t="shared" si="8"/>
        <v>340.72</v>
      </c>
    </row>
    <row r="20" spans="1:8" ht="25.5" customHeight="1" x14ac:dyDescent="0.2">
      <c r="A20" s="15" t="s">
        <v>31</v>
      </c>
      <c r="B20" s="14" t="s">
        <v>32</v>
      </c>
      <c r="C20" s="11" t="s">
        <v>33</v>
      </c>
      <c r="D20" s="12" t="s">
        <v>49</v>
      </c>
      <c r="E20" s="13">
        <f t="shared" ref="E20:E21" si="9">G20/1.21</f>
        <v>16.619834710743802</v>
      </c>
      <c r="F20" s="13">
        <f t="shared" ref="F20:F21" si="10">D20*E20</f>
        <v>3191.0082644628101</v>
      </c>
      <c r="G20" s="13">
        <v>20.11</v>
      </c>
      <c r="H20" s="13">
        <f>G20*192</f>
        <v>3861.12</v>
      </c>
    </row>
    <row r="21" spans="1:8" ht="25.5" customHeight="1" x14ac:dyDescent="0.2">
      <c r="A21" s="15" t="s">
        <v>31</v>
      </c>
      <c r="B21" s="14" t="s">
        <v>32</v>
      </c>
      <c r="C21" s="11" t="s">
        <v>34</v>
      </c>
      <c r="D21" s="12" t="s">
        <v>49</v>
      </c>
      <c r="E21" s="13">
        <f t="shared" si="9"/>
        <v>37.165289256198349</v>
      </c>
      <c r="F21" s="13">
        <f t="shared" si="10"/>
        <v>7135.7355371900831</v>
      </c>
      <c r="G21" s="13">
        <v>44.97</v>
      </c>
      <c r="H21" s="13">
        <f>G21*192</f>
        <v>8634.24</v>
      </c>
    </row>
    <row r="22" spans="1:8" ht="35.25" customHeight="1" x14ac:dyDescent="0.2">
      <c r="A22" s="15" t="s">
        <v>35</v>
      </c>
      <c r="B22" s="14" t="s">
        <v>4</v>
      </c>
      <c r="C22" s="11" t="s">
        <v>36</v>
      </c>
      <c r="D22" s="12" t="s">
        <v>43</v>
      </c>
      <c r="E22" s="13">
        <f t="shared" ref="E22" si="11">G22/1.21</f>
        <v>986</v>
      </c>
      <c r="F22" s="13">
        <f t="shared" ref="F22" si="12">D22*E22</f>
        <v>1972</v>
      </c>
      <c r="G22" s="13">
        <v>1193.06</v>
      </c>
      <c r="H22" s="13">
        <f>G22*2</f>
        <v>2386.12</v>
      </c>
    </row>
    <row r="23" spans="1:8" ht="36" customHeight="1" x14ac:dyDescent="0.2">
      <c r="F23" s="16">
        <f>SUM(F2:F22)</f>
        <v>97201.123966942163</v>
      </c>
      <c r="G23" s="3"/>
      <c r="H23" s="16">
        <f>SUM(H2:H22)</f>
        <v>117613.35999999999</v>
      </c>
    </row>
    <row r="25" spans="1:8" x14ac:dyDescent="0.2">
      <c r="H25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4" max="6" width="9.140625" customWidth="1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de3737-7e08-4d0a-bc75-2a45980ef942">
      <Terms xmlns="http://schemas.microsoft.com/office/infopath/2007/PartnerControls"/>
    </lcf76f155ced4ddcb4097134ff3c332f>
    <TaxCatchAll xmlns="ac5c9a77-5c20-490e-9e8d-1f987c7975b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AA6D189016964A897AAC1E191C3ADF" ma:contentTypeVersion="14" ma:contentTypeDescription="Crea un document nou" ma:contentTypeScope="" ma:versionID="0db72a0be656b8eea9d344679459b289">
  <xsd:schema xmlns:xsd="http://www.w3.org/2001/XMLSchema" xmlns:xs="http://www.w3.org/2001/XMLSchema" xmlns:p="http://schemas.microsoft.com/office/2006/metadata/properties" xmlns:ns2="d5de3737-7e08-4d0a-bc75-2a45980ef942" xmlns:ns3="ac5c9a77-5c20-490e-9e8d-1f987c7975b8" targetNamespace="http://schemas.microsoft.com/office/2006/metadata/properties" ma:root="true" ma:fieldsID="fe73930fca761f373c50f5b718292a6f" ns2:_="" ns3:_="">
    <xsd:import namespace="d5de3737-7e08-4d0a-bc75-2a45980ef942"/>
    <xsd:import namespace="ac5c9a77-5c20-490e-9e8d-1f987c7975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de3737-7e08-4d0a-bc75-2a45980ef9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c9a77-5c20-490e-9e8d-1f987c7975b8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b6d6f701-28cd-405d-a041-0ac69ad37d70}" ma:internalName="TaxCatchAll" ma:showField="CatchAllData" ma:web="ac5c9a77-5c20-490e-9e8d-1f987c7975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6D62A6-71C9-4F48-9DCE-ED358F84D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F60758-A45C-4083-8B86-54403D7EBCD2}">
  <ds:schemaRefs>
    <ds:schemaRef ds:uri="d5de3737-7e08-4d0a-bc75-2a45980ef942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ac5c9a77-5c20-490e-9e8d-1f987c7975b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74E6334-4378-4D10-97AA-6C1AA6AE45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de3737-7e08-4d0a-bc75-2a45980ef942"/>
    <ds:schemaRef ds:uri="ac5c9a77-5c20-490e-9e8d-1f987c7975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Full1</vt:lpstr>
      <vt:lpstr>Full2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PEÑA GARCIA, AITOR</dc:creator>
  <cp:lastModifiedBy>Balcells Valentines, Josep</cp:lastModifiedBy>
  <dcterms:created xsi:type="dcterms:W3CDTF">2025-09-26T09:25:21Z</dcterms:created>
  <dcterms:modified xsi:type="dcterms:W3CDTF">2025-09-30T12:04:31Z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0x010100DBAA6D189016964A897AAC1E191C3ADF</vt:lpwstr>
  </property>
  <property fmtid="{D5CDD505-2E9C-101B-9397-08002B2CF9AE}" pid="3" name="MediaServiceImageTags">
    <vt:lpwstr/>
  </property>
</Properties>
</file>